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NOVEMBRO AZUL\"/>
    </mc:Choice>
  </mc:AlternateContent>
  <xr:revisionPtr revIDLastSave="0" documentId="13_ncr:1_{1BA14988-9DC5-47C7-BB3F-F436BE723834}" xr6:coauthVersionLast="47" xr6:coauthVersionMax="47" xr10:uidLastSave="{00000000-0000-0000-0000-000000000000}"/>
  <bookViews>
    <workbookView xWindow="-120" yWindow="-120" windowWidth="20730" windowHeight="11160" tabRatio="664" firstSheet="1" activeTab="2" xr2:uid="{00000000-000D-0000-FFFF-FFFF00000000}"/>
  </bookViews>
  <sheets>
    <sheet name="Novembro Azul - Cota Ouro" sheetId="4" r:id="rId1"/>
    <sheet name="Novembro Azul - Cota Prata" sheetId="6" r:id="rId2"/>
    <sheet name="Novembro Azul - Cota Bronze" sheetId="7" r:id="rId3"/>
    <sheet name="Custo de Produção " sheetId="5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7" l="1"/>
  <c r="G13" i="7"/>
  <c r="J16" i="6"/>
  <c r="G14" i="6"/>
  <c r="J17" i="4"/>
  <c r="G14" i="4"/>
  <c r="J16" i="4"/>
  <c r="J13" i="6"/>
  <c r="J12" i="7"/>
  <c r="J12" i="6"/>
  <c r="J9" i="4"/>
  <c r="J13" i="4"/>
  <c r="J12" i="4"/>
  <c r="J11" i="7"/>
  <c r="J10" i="7"/>
  <c r="J9" i="7"/>
  <c r="J11" i="6"/>
  <c r="J10" i="6"/>
  <c r="J9" i="6"/>
  <c r="J11" i="4"/>
  <c r="J10" i="4"/>
  <c r="D5" i="5"/>
  <c r="C8" i="5"/>
  <c r="D6" i="5"/>
  <c r="D7" i="5"/>
  <c r="D4" i="5"/>
  <c r="B8" i="5"/>
  <c r="D8" i="5" l="1"/>
  <c r="J13" i="7"/>
  <c r="J14" i="6"/>
  <c r="J14" i="4"/>
</calcChain>
</file>

<file path=xl/sharedStrings.xml><?xml version="1.0" encoding="utf-8"?>
<sst xmlns="http://schemas.openxmlformats.org/spreadsheetml/2006/main" count="146" uniqueCount="73">
  <si>
    <t>Emissora</t>
  </si>
  <si>
    <t>Record Bahia</t>
  </si>
  <si>
    <t>Praça:</t>
  </si>
  <si>
    <t>São Paulo</t>
  </si>
  <si>
    <t>Evento:</t>
  </si>
  <si>
    <t>Novembro Azul</t>
  </si>
  <si>
    <t>Período:</t>
  </si>
  <si>
    <t>Novembro</t>
  </si>
  <si>
    <t>ENTREGA COMERCIAL - TV  2025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</si>
  <si>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</si>
  <si>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</si>
  <si>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</si>
  <si>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</si>
  <si>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</si>
  <si>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</si>
  <si>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</si>
  <si>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</si>
  <si>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Rotativo na programação</t>
  </si>
  <si>
    <t>Assinatura de 5” nas chamadas  de divulgação</t>
  </si>
  <si>
    <t>5"</t>
  </si>
  <si>
    <t>Bahia no Ar</t>
  </si>
  <si>
    <t>Assinatura de 5” no boletim no break</t>
  </si>
  <si>
    <t>Cidade Alerta Bahia</t>
  </si>
  <si>
    <t>05"</t>
  </si>
  <si>
    <t>Assinatura de 5” nas vinehtas no break do Quadro</t>
  </si>
  <si>
    <t xml:space="preserve">Comercial </t>
  </si>
  <si>
    <t>30"</t>
  </si>
  <si>
    <t>Desconto</t>
  </si>
  <si>
    <t>Total negociado</t>
  </si>
  <si>
    <t xml:space="preserve">Item </t>
  </si>
  <si>
    <t>Quantidade</t>
  </si>
  <si>
    <t>Custo Unitário</t>
  </si>
  <si>
    <t>Custo Total</t>
  </si>
  <si>
    <t>Brinde</t>
  </si>
  <si>
    <t xml:space="preserve">Promotora </t>
  </si>
  <si>
    <t>Uniforme da Promotora</t>
  </si>
  <si>
    <t xml:space="preserve">Totem Informativo </t>
  </si>
  <si>
    <t>TOTAL</t>
  </si>
  <si>
    <t xml:space="preserve">Valores referentes à tabela de preços de outubro 2025
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</si>
  <si>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</si>
  <si>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</si>
  <si>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</si>
  <si>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</si>
  <si>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</si>
  <si>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</si>
  <si>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</si>
  <si>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</si>
  <si>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</si>
  <si>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</si>
  <si>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</si>
  <si>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</si>
  <si>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</si>
  <si>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</si>
  <si>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</si>
  <si>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</si>
  <si>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</si>
  <si>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</si>
  <si>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</si>
  <si>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</si>
  <si>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</si>
  <si>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</si>
  <si>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</si>
  <si>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</si>
  <si>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</si>
  <si>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</si>
  <si>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</si>
  <si>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</si>
  <si>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</si>
  <si>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</si>
  <si>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</si>
  <si>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</si>
  <si>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Assinatura de 5” nas vinhetas no break do Quadro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</si>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</sst>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3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b/>
      <sz val="14"/>
      <color rgb="FFFFFFFF"/>
      <name val="Calibri"/>
      <family val="2"/>
    </font>
    <font>
      <b/>
      <sz val="16"/>
      <color rgb="FFFFFFFF"/>
      <name val="Calibri"/>
      <family val="2"/>
    </font>
    <font>
      <sz val="14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10" fillId="2" borderId="3" xfId="5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/>
    </xf>
    <xf numFmtId="0" fontId="11" fillId="3" borderId="0" xfId="2" quotePrefix="1" applyFont="1" applyFill="1" applyAlignment="1">
      <alignment horizontal="center" vertical="center" wrapText="1"/>
    </xf>
    <xf numFmtId="0" fontId="11" fillId="3" borderId="4" xfId="2" applyFont="1" applyFill="1" applyBorder="1" applyAlignment="1">
      <alignment horizontal="left" vertical="center" wrapText="1"/>
    </xf>
    <xf numFmtId="0" fontId="11" fillId="3" borderId="4" xfId="2" applyFont="1" applyFill="1" applyBorder="1" applyAlignment="1">
      <alignment horizontal="center" vertical="center"/>
    </xf>
    <xf numFmtId="4" fontId="11" fillId="3" borderId="4" xfId="5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5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4" fontId="14" fillId="3" borderId="0" xfId="5" applyNumberFormat="1" applyFont="1" applyFill="1" applyBorder="1" applyAlignment="1">
      <alignment horizontal="center" vertical="center"/>
    </xf>
    <xf numFmtId="4" fontId="11" fillId="3" borderId="0" xfId="5" applyNumberFormat="1" applyFont="1" applyFill="1" applyBorder="1" applyAlignment="1">
      <alignment horizontal="center" vertical="center"/>
    </xf>
    <xf numFmtId="164" fontId="11" fillId="3" borderId="0" xfId="5" applyFont="1" applyFill="1" applyBorder="1" applyAlignment="1">
      <alignment horizontal="left" vertical="center"/>
    </xf>
    <xf numFmtId="0" fontId="11" fillId="3" borderId="0" xfId="2" applyFont="1" applyFill="1" applyAlignment="1">
      <alignment horizontal="left" vertical="center" wrapText="1"/>
    </xf>
    <xf numFmtId="165" fontId="15" fillId="5" borderId="0" xfId="1" applyFont="1" applyFill="1" applyBorder="1" applyAlignment="1">
      <alignment horizontal="center" vertical="center"/>
    </xf>
    <xf numFmtId="3" fontId="16" fillId="3" borderId="0" xfId="2" applyNumberFormat="1" applyFont="1" applyFill="1" applyAlignment="1">
      <alignment horizontal="center" vertical="center"/>
    </xf>
    <xf numFmtId="166" fontId="16" fillId="3" borderId="0" xfId="2" applyNumberFormat="1" applyFont="1" applyFill="1" applyAlignment="1">
      <alignment vertical="center"/>
    </xf>
    <xf numFmtId="4" fontId="16" fillId="3" borderId="0" xfId="2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64" fontId="11" fillId="3" borderId="6" xfId="5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 wrapText="1"/>
    </xf>
    <xf numFmtId="3" fontId="12" fillId="3" borderId="0" xfId="0" applyNumberFormat="1" applyFont="1" applyFill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0" fontId="11" fillId="3" borderId="4" xfId="2" applyFont="1" applyFill="1" applyBorder="1" applyAlignment="1">
      <alignment horizontal="center" vertical="center" wrapText="1"/>
    </xf>
    <xf numFmtId="3" fontId="11" fillId="3" borderId="4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1" applyFont="1" applyAlignment="1">
      <alignment horizontal="center" vertical="center"/>
    </xf>
    <xf numFmtId="164" fontId="11" fillId="6" borderId="7" xfId="5" applyFont="1" applyFill="1" applyBorder="1" applyAlignment="1">
      <alignment horizontal="left" vertical="center"/>
    </xf>
    <xf numFmtId="164" fontId="11" fillId="6" borderId="8" xfId="5" applyFont="1" applyFill="1" applyBorder="1" applyAlignment="1">
      <alignment vertical="center"/>
    </xf>
    <xf numFmtId="0" fontId="11" fillId="6" borderId="0" xfId="2" quotePrefix="1" applyFont="1" applyFill="1" applyAlignment="1">
      <alignment horizontal="center" vertical="center" wrapText="1"/>
    </xf>
    <xf numFmtId="0" fontId="11" fillId="6" borderId="4" xfId="2" applyFont="1" applyFill="1" applyBorder="1" applyAlignment="1">
      <alignment horizontal="left" vertical="center" wrapText="1"/>
    </xf>
    <xf numFmtId="0" fontId="17" fillId="6" borderId="0" xfId="2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4" fontId="19" fillId="6" borderId="0" xfId="5" applyNumberFormat="1" applyFont="1" applyFill="1" applyBorder="1" applyAlignment="1">
      <alignment horizontal="center" vertical="center"/>
    </xf>
    <xf numFmtId="4" fontId="14" fillId="3" borderId="1" xfId="5" applyNumberFormat="1" applyFont="1" applyFill="1" applyBorder="1" applyAlignment="1">
      <alignment horizontal="center" vertical="center"/>
    </xf>
    <xf numFmtId="4" fontId="20" fillId="5" borderId="1" xfId="5" applyNumberFormat="1" applyFont="1" applyFill="1" applyBorder="1" applyAlignment="1">
      <alignment horizontal="center" vertical="center"/>
    </xf>
    <xf numFmtId="165" fontId="16" fillId="3" borderId="0" xfId="1" applyFont="1" applyFill="1" applyBorder="1" applyAlignment="1">
      <alignment horizontal="center" vertical="center"/>
    </xf>
    <xf numFmtId="4" fontId="20" fillId="3" borderId="0" xfId="5" applyNumberFormat="1" applyFont="1" applyFill="1" applyBorder="1" applyAlignment="1">
      <alignment horizontal="center" vertical="center"/>
    </xf>
    <xf numFmtId="4" fontId="11" fillId="3" borderId="4" xfId="1" applyNumberFormat="1" applyFont="1" applyFill="1" applyBorder="1" applyAlignment="1">
      <alignment horizontal="center" vertical="center" wrapText="1"/>
    </xf>
    <xf numFmtId="166" fontId="11" fillId="3" borderId="4" xfId="2" applyNumberFormat="1" applyFont="1" applyFill="1" applyBorder="1" applyAlignment="1">
      <alignment horizontal="center" vertical="center"/>
    </xf>
    <xf numFmtId="3" fontId="11" fillId="3" borderId="9" xfId="2" applyNumberFormat="1" applyFont="1" applyFill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/>
    </xf>
    <xf numFmtId="0" fontId="11" fillId="3" borderId="9" xfId="2" applyFont="1" applyFill="1" applyBorder="1" applyAlignment="1">
      <alignment horizontal="left" vertical="center" wrapText="1"/>
    </xf>
    <xf numFmtId="0" fontId="11" fillId="0" borderId="10" xfId="2" applyFont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 wrapText="1"/>
    </xf>
    <xf numFmtId="0" fontId="11" fillId="6" borderId="11" xfId="2" applyFont="1" applyFill="1" applyBorder="1" applyAlignment="1">
      <alignment horizontal="left" vertical="center" wrapText="1"/>
    </xf>
    <xf numFmtId="3" fontId="21" fillId="6" borderId="2" xfId="0" applyNumberFormat="1" applyFont="1" applyFill="1" applyBorder="1" applyAlignment="1">
      <alignment horizontal="center"/>
    </xf>
    <xf numFmtId="9" fontId="22" fillId="3" borderId="1" xfId="4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4" fontId="23" fillId="5" borderId="1" xfId="5" applyNumberFormat="1" applyFont="1" applyFill="1" applyBorder="1" applyAlignment="1">
      <alignment horizontal="center" vertical="center"/>
    </xf>
    <xf numFmtId="165" fontId="19" fillId="3" borderId="1" xfId="1" applyFont="1" applyFill="1" applyBorder="1" applyAlignment="1">
      <alignment horizontal="center" vertical="center"/>
    </xf>
    <xf numFmtId="164" fontId="11" fillId="3" borderId="0" xfId="5" applyFont="1" applyFill="1" applyBorder="1" applyAlignment="1">
      <alignment vertical="center"/>
    </xf>
    <xf numFmtId="16" fontId="11" fillId="3" borderId="0" xfId="2" quotePrefix="1" applyNumberFormat="1" applyFont="1" applyFill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24" fillId="7" borderId="12" xfId="2" applyFont="1" applyFill="1" applyBorder="1" applyAlignment="1">
      <alignment horizontal="center" vertical="center"/>
    </xf>
    <xf numFmtId="0" fontId="24" fillId="7" borderId="13" xfId="2" applyFont="1" applyFill="1" applyBorder="1" applyAlignment="1">
      <alignment horizontal="center" vertical="center"/>
    </xf>
    <xf numFmtId="0" fontId="24" fillId="7" borderId="14" xfId="2" applyFont="1" applyFill="1" applyBorder="1" applyAlignment="1">
      <alignment horizontal="center" vertical="center"/>
    </xf>
    <xf numFmtId="0" fontId="25" fillId="8" borderId="15" xfId="2" applyFont="1" applyFill="1" applyBorder="1" applyAlignment="1">
      <alignment horizontal="center" vertical="center"/>
    </xf>
    <xf numFmtId="0" fontId="25" fillId="8" borderId="16" xfId="2" applyFont="1" applyFill="1" applyBorder="1" applyAlignment="1">
      <alignment horizontal="center" vertical="center" wrapText="1"/>
    </xf>
    <xf numFmtId="0" fontId="25" fillId="8" borderId="16" xfId="2" applyFont="1" applyFill="1" applyBorder="1" applyAlignment="1">
      <alignment horizontal="center" vertical="center"/>
    </xf>
    <xf numFmtId="0" fontId="25" fillId="8" borderId="17" xfId="2" applyFont="1" applyFill="1" applyBorder="1" applyAlignment="1">
      <alignment horizontal="center" vertical="center" wrapText="1"/>
    </xf>
    <xf numFmtId="0" fontId="25" fillId="8" borderId="18" xfId="2" applyFont="1" applyFill="1" applyBorder="1" applyAlignment="1">
      <alignment horizontal="center" vertical="center" wrapText="1"/>
    </xf>
    <xf numFmtId="0" fontId="25" fillId="8" borderId="19" xfId="2" applyFont="1" applyFill="1" applyBorder="1" applyAlignment="1">
      <alignment horizontal="center" vertical="center" wrapText="1"/>
    </xf>
    <xf numFmtId="0" fontId="26" fillId="9" borderId="20" xfId="2" applyFont="1" applyFill="1" applyBorder="1" applyAlignment="1">
      <alignment horizontal="center" vertical="center" wrapText="1"/>
    </xf>
    <xf numFmtId="0" fontId="26" fillId="9" borderId="21" xfId="2" applyFont="1" applyFill="1" applyBorder="1" applyAlignment="1">
      <alignment horizontal="center" vertical="center" wrapText="1"/>
    </xf>
    <xf numFmtId="0" fontId="27" fillId="9" borderId="21" xfId="2" applyFont="1" applyFill="1" applyBorder="1" applyAlignment="1">
      <alignment horizontal="center" vertical="center" wrapText="1"/>
    </xf>
    <xf numFmtId="3" fontId="26" fillId="9" borderId="21" xfId="2" applyNumberFormat="1" applyFont="1" applyFill="1" applyBorder="1" applyAlignment="1">
      <alignment horizontal="center" vertical="center" wrapText="1"/>
    </xf>
    <xf numFmtId="0" fontId="28" fillId="9" borderId="21" xfId="2" applyFont="1" applyFill="1" applyBorder="1" applyAlignment="1">
      <alignment horizontal="center" vertical="center" wrapText="1"/>
    </xf>
    <xf numFmtId="8" fontId="26" fillId="9" borderId="21" xfId="2" applyNumberFormat="1" applyFont="1" applyFill="1" applyBorder="1" applyAlignment="1">
      <alignment horizontal="center" vertical="center"/>
    </xf>
    <xf numFmtId="8" fontId="26" fillId="9" borderId="22" xfId="2" applyNumberFormat="1" applyFont="1" applyFill="1" applyBorder="1" applyAlignment="1">
      <alignment horizontal="center" vertical="center" wrapText="1"/>
    </xf>
    <xf numFmtId="0" fontId="26" fillId="9" borderId="23" xfId="2" applyFont="1" applyFill="1" applyBorder="1" applyAlignment="1">
      <alignment horizontal="center" vertical="center" wrapText="1"/>
    </xf>
    <xf numFmtId="0" fontId="26" fillId="9" borderId="24" xfId="2" applyFont="1" applyFill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3" fontId="26" fillId="9" borderId="24" xfId="2" applyNumberFormat="1" applyFont="1" applyFill="1" applyBorder="1" applyAlignment="1">
      <alignment horizontal="center" vertical="center" wrapText="1"/>
    </xf>
    <xf numFmtId="0" fontId="28" fillId="9" borderId="24" xfId="2" applyFont="1" applyFill="1" applyBorder="1" applyAlignment="1">
      <alignment horizontal="center" vertical="center" wrapText="1"/>
    </xf>
    <xf numFmtId="8" fontId="26" fillId="9" borderId="24" xfId="2" applyNumberFormat="1" applyFont="1" applyFill="1" applyBorder="1" applyAlignment="1">
      <alignment horizontal="center" vertical="center"/>
    </xf>
    <xf numFmtId="8" fontId="26" fillId="9" borderId="25" xfId="2" applyNumberFormat="1" applyFont="1" applyFill="1" applyBorder="1" applyAlignment="1">
      <alignment horizontal="center" vertical="center" wrapText="1"/>
    </xf>
    <xf numFmtId="0" fontId="29" fillId="7" borderId="26" xfId="2" applyFont="1" applyFill="1" applyBorder="1" applyAlignment="1">
      <alignment horizontal="center" vertical="center" wrapText="1"/>
    </xf>
    <xf numFmtId="0" fontId="26" fillId="7" borderId="2" xfId="2" applyFont="1" applyFill="1" applyBorder="1" applyAlignment="1">
      <alignment horizontal="center" vertical="center" wrapText="1"/>
    </xf>
    <xf numFmtId="0" fontId="26" fillId="7" borderId="2" xfId="2" applyFont="1" applyFill="1" applyBorder="1" applyAlignment="1">
      <alignment horizontal="center" vertical="center"/>
    </xf>
    <xf numFmtId="0" fontId="25" fillId="7" borderId="2" xfId="2" applyFont="1" applyFill="1" applyBorder="1" applyAlignment="1">
      <alignment horizontal="center" vertical="center" wrapText="1"/>
    </xf>
    <xf numFmtId="3" fontId="25" fillId="7" borderId="2" xfId="2" applyNumberFormat="1" applyFont="1" applyFill="1" applyBorder="1" applyAlignment="1">
      <alignment horizontal="center" vertical="center" wrapText="1"/>
    </xf>
    <xf numFmtId="0" fontId="28" fillId="7" borderId="2" xfId="2" applyFont="1" applyFill="1" applyBorder="1" applyAlignment="1">
      <alignment horizontal="center" vertical="center" wrapText="1"/>
    </xf>
    <xf numFmtId="0" fontId="24" fillId="10" borderId="28" xfId="2" applyFont="1" applyFill="1" applyBorder="1" applyAlignment="1">
      <alignment horizontal="center" vertical="center"/>
    </xf>
    <xf numFmtId="0" fontId="24" fillId="10" borderId="29" xfId="2" applyFont="1" applyFill="1" applyBorder="1" applyAlignment="1">
      <alignment horizontal="center" vertical="center"/>
    </xf>
    <xf numFmtId="0" fontId="24" fillId="10" borderId="30" xfId="2" applyFont="1" applyFill="1" applyBorder="1" applyAlignment="1">
      <alignment horizontal="center" vertical="center"/>
    </xf>
    <xf numFmtId="0" fontId="25" fillId="7" borderId="24" xfId="2" applyFont="1" applyFill="1" applyBorder="1" applyAlignment="1">
      <alignment horizontal="center" vertical="center" wrapText="1"/>
    </xf>
    <xf numFmtId="0" fontId="26" fillId="7" borderId="24" xfId="2" applyFont="1" applyFill="1" applyBorder="1" applyAlignment="1">
      <alignment horizontal="center" vertical="center"/>
    </xf>
    <xf numFmtId="0" fontId="28" fillId="7" borderId="24" xfId="2" applyFont="1" applyFill="1" applyBorder="1" applyAlignment="1">
      <alignment horizontal="center" vertical="center" wrapText="1"/>
    </xf>
    <xf numFmtId="0" fontId="26" fillId="7" borderId="24" xfId="2" applyFont="1" applyFill="1" applyBorder="1" applyAlignment="1">
      <alignment vertical="center" wrapText="1"/>
    </xf>
    <xf numFmtId="0" fontId="25" fillId="7" borderId="25" xfId="2" applyFont="1" applyFill="1" applyBorder="1" applyAlignment="1">
      <alignment horizontal="center" vertical="center" wrapText="1"/>
    </xf>
    <xf numFmtId="8" fontId="30" fillId="7" borderId="2" xfId="2" applyNumberFormat="1" applyFont="1" applyFill="1" applyBorder="1" applyAlignment="1">
      <alignment horizontal="center" vertical="center" wrapText="1"/>
    </xf>
    <xf numFmtId="9" fontId="30" fillId="7" borderId="27" xfId="2" applyNumberFormat="1" applyFont="1" applyFill="1" applyBorder="1" applyAlignment="1">
      <alignment horizontal="center" vertical="center" wrapText="1"/>
    </xf>
    <xf numFmtId="8" fontId="31" fillId="7" borderId="27" xfId="2" applyNumberFormat="1" applyFont="1" applyFill="1" applyBorder="1" applyAlignment="1">
      <alignment horizontal="center" vertical="center" wrapText="1"/>
    </xf>
    <xf numFmtId="0" fontId="32" fillId="7" borderId="25" xfId="2" applyFont="1" applyFill="1" applyBorder="1" applyAlignment="1">
      <alignment horizontal="center" vertical="center" wrapText="1"/>
    </xf>
    <xf numFmtId="0" fontId="32" fillId="7" borderId="24" xfId="2" applyFont="1" applyFill="1" applyBorder="1" applyAlignment="1">
      <alignment horizontal="center" vertical="center" wrapText="1"/>
    </xf>
    <xf numFmtId="4" fontId="33" fillId="11" borderId="1" xfId="5" applyNumberFormat="1" applyFont="1" applyFill="1" applyBorder="1" applyAlignment="1">
      <alignment horizontal="center" vertical="center"/>
    </xf>
    <xf numFmtId="9" fontId="34" fillId="3" borderId="1" xfId="4" applyFont="1" applyFill="1" applyBorder="1" applyAlignment="1">
      <alignment horizontal="center" vertical="center"/>
    </xf>
    <xf numFmtId="0" fontId="35" fillId="0" borderId="0" xfId="0" applyFont="1"/>
    <xf numFmtId="0" fontId="12" fillId="3" borderId="0" xfId="0" applyFont="1" applyFill="1" applyAlignment="1">
      <alignment vertical="center"/>
    </xf>
    <xf numFmtId="166" fontId="16" fillId="3" borderId="0" xfId="2" applyNumberFormat="1" applyFont="1" applyFill="1" applyAlignment="1">
      <alignment horizontal="center" vertical="center"/>
    </xf>
    <xf numFmtId="0" fontId="16" fillId="3" borderId="0" xfId="2" applyFont="1" applyFill="1" applyAlignment="1">
      <alignment horizontal="left" vertical="center"/>
    </xf>
    <xf numFmtId="0" fontId="11" fillId="3" borderId="0" xfId="2" applyFont="1" applyFill="1" applyAlignment="1">
      <alignment horizontal="center" vertical="center" wrapText="1"/>
    </xf>
    <xf numFmtId="16" fontId="11" fillId="3" borderId="0" xfId="2" quotePrefix="1" applyNumberFormat="1" applyFont="1" applyFill="1" applyAlignment="1">
      <alignment horizontal="center" vertical="center" wrapText="1"/>
    </xf>
    <xf numFmtId="164" fontId="11" fillId="3" borderId="0" xfId="5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1" fillId="3" borderId="7" xfId="5" applyFont="1" applyFill="1" applyBorder="1" applyAlignment="1">
      <alignment vertical="center"/>
    </xf>
    <xf numFmtId="164" fontId="11" fillId="3" borderId="8" xfId="5" applyFont="1" applyFill="1" applyBorder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64" fontId="10" fillId="0" borderId="4" xfId="5" applyFont="1" applyBorder="1" applyAlignment="1">
      <alignment horizontal="left" vertical="center"/>
    </xf>
    <xf numFmtId="164" fontId="10" fillId="0" borderId="7" xfId="5" applyFont="1" applyBorder="1" applyAlignment="1">
      <alignment horizontal="left" vertical="center"/>
    </xf>
    <xf numFmtId="164" fontId="10" fillId="0" borderId="8" xfId="5" applyFont="1" applyBorder="1" applyAlignment="1">
      <alignment horizontal="left" vertical="center"/>
    </xf>
    <xf numFmtId="0" fontId="19" fillId="4" borderId="4" xfId="0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left" vertical="center" wrapText="1"/>
    </xf>
    <xf numFmtId="0" fontId="11" fillId="3" borderId="8" xfId="2" applyFont="1" applyFill="1" applyBorder="1" applyAlignment="1">
      <alignment horizontal="left" vertical="center" wrapText="1"/>
    </xf>
    <xf numFmtId="0" fontId="19" fillId="3" borderId="0" xfId="0" applyFont="1" applyFill="1" applyAlignment="1">
      <alignment vertical="center"/>
    </xf>
    <xf numFmtId="0" fontId="16" fillId="3" borderId="0" xfId="2" applyFont="1" applyFill="1" applyAlignment="1">
      <alignment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6">
    <dxf>
      <numFmt numFmtId="165" formatCode="_(&quot;R$ &quot;* #,##0.00_);_(&quot;R$ &quot;* \(#,##0.00\);_(&quot;R$ &quot;* &quot;-&quot;??_);_(@_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D8" totalsRowShown="0" headerRowDxfId="5" dataDxfId="4">
  <autoFilter ref="A3:D8" xr:uid="{00000000-0009-0000-0100-000001000000}"/>
  <tableColumns count="4">
    <tableColumn id="1" xr3:uid="{00000000-0010-0000-0000-000001000000}" name="Item " dataDxfId="3"/>
    <tableColumn id="2" xr3:uid="{00000000-0010-0000-0000-000002000000}" name="Quantidade" dataDxfId="2"/>
    <tableColumn id="3" xr3:uid="{00000000-0010-0000-0000-000003000000}" name="Custo Unitário" dataDxfId="1"/>
    <tableColumn id="4" xr3:uid="{00000000-0010-0000-0000-000004000000}" name="Custo To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opLeftCell="A17" zoomScale="60" zoomScaleNormal="60" workbookViewId="0">
      <selection activeCell="B30" sqref="B30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8.710937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9" style="8" customWidth="1"/>
    <col min="10" max="10" width="24" style="8" customWidth="1"/>
    <col min="11" max="11" width="20.28515625" style="8" customWidth="1"/>
    <col min="12" max="12" width="18.28515625" style="8" customWidth="1"/>
    <col min="13" max="13" width="13.5703125" style="8" customWidth="1"/>
    <col min="14" max="14" width="18.85546875" style="8" customWidth="1"/>
    <col min="15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29" t="s">
        <v>1</v>
      </c>
      <c r="D2" s="129"/>
    </row>
    <row r="3" spans="1:10" ht="20.100000000000001" customHeight="1" x14ac:dyDescent="0.2">
      <c r="B3" s="7" t="s">
        <v>2</v>
      </c>
      <c r="C3" s="129" t="s">
        <v>3</v>
      </c>
      <c r="D3" s="129"/>
    </row>
    <row r="4" spans="1:10" ht="20.100000000000001" customHeight="1" x14ac:dyDescent="0.2">
      <c r="B4" s="7" t="s">
        <v>4</v>
      </c>
      <c r="C4" s="130" t="s">
        <v>5</v>
      </c>
      <c r="D4" s="131"/>
    </row>
    <row r="5" spans="1:10" ht="20.100000000000001" customHeight="1" x14ac:dyDescent="0.2">
      <c r="B5" s="7" t="s">
        <v>6</v>
      </c>
      <c r="C5" s="130" t="s">
        <v>7</v>
      </c>
      <c r="D5" s="131"/>
    </row>
    <row r="6" spans="1:10" ht="20.100000000000001" customHeight="1" x14ac:dyDescent="0.2"/>
    <row r="7" spans="1:10" s="9" customFormat="1" ht="21" x14ac:dyDescent="0.2">
      <c r="B7" s="132" t="s">
        <v>8</v>
      </c>
      <c r="C7" s="132"/>
      <c r="D7" s="132"/>
      <c r="E7" s="132"/>
      <c r="F7" s="132"/>
      <c r="G7" s="132"/>
      <c r="H7" s="132"/>
      <c r="I7" s="132"/>
      <c r="J7" s="132"/>
    </row>
    <row r="8" spans="1:10" s="9" customFormat="1" ht="25.5" x14ac:dyDescent="0.2">
      <c r="B8" s="127" t="s">
        <v>9</v>
      </c>
      <c r="C8" s="128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38" t="s">
        <v>17</v>
      </c>
      <c r="C9" s="31"/>
      <c r="D9" s="14"/>
      <c r="E9" s="15" t="s">
        <v>18</v>
      </c>
      <c r="F9" s="16" t="s">
        <v>19</v>
      </c>
      <c r="G9" s="39">
        <v>32</v>
      </c>
      <c r="H9" s="57">
        <v>0.25</v>
      </c>
      <c r="I9" s="56">
        <v>15514.83</v>
      </c>
      <c r="J9" s="17">
        <f>I9*H9*G9</f>
        <v>124118.64</v>
      </c>
    </row>
    <row r="10" spans="1:10" s="1" customFormat="1" ht="17.25" customHeight="1" x14ac:dyDescent="0.2">
      <c r="A10" s="19"/>
      <c r="B10" s="125" t="s">
        <v>20</v>
      </c>
      <c r="C10" s="126"/>
      <c r="D10" s="14"/>
      <c r="E10" s="15" t="s">
        <v>21</v>
      </c>
      <c r="F10" s="30" t="s">
        <v>19</v>
      </c>
      <c r="G10" s="38">
        <v>4</v>
      </c>
      <c r="H10" s="57">
        <v>0.25</v>
      </c>
      <c r="I10" s="17">
        <v>6164</v>
      </c>
      <c r="J10" s="17">
        <f>G10*H10*I10</f>
        <v>6164</v>
      </c>
    </row>
    <row r="11" spans="1:10" s="1" customFormat="1" ht="17.25" customHeight="1" x14ac:dyDescent="0.2">
      <c r="A11" s="19"/>
      <c r="B11" s="125" t="s">
        <v>22</v>
      </c>
      <c r="C11" s="126"/>
      <c r="D11" s="14"/>
      <c r="E11" s="15" t="s">
        <v>21</v>
      </c>
      <c r="F11" s="30" t="s">
        <v>23</v>
      </c>
      <c r="G11" s="38">
        <v>4</v>
      </c>
      <c r="H11" s="57">
        <v>0.25</v>
      </c>
      <c r="I11" s="17">
        <v>7134</v>
      </c>
      <c r="J11" s="17">
        <f>I11*G11*H11</f>
        <v>7134</v>
      </c>
    </row>
    <row r="12" spans="1:10" s="1" customFormat="1" ht="17.25" customHeight="1" x14ac:dyDescent="0.2">
      <c r="A12" s="19"/>
      <c r="B12" s="125" t="s">
        <v>22</v>
      </c>
      <c r="C12" s="126"/>
      <c r="D12" s="14"/>
      <c r="E12" s="15" t="s">
        <v>24</v>
      </c>
      <c r="F12" s="30" t="s">
        <v>19</v>
      </c>
      <c r="G12" s="38">
        <v>4</v>
      </c>
      <c r="H12" s="30">
        <v>0.375</v>
      </c>
      <c r="I12" s="17">
        <v>7134</v>
      </c>
      <c r="J12" s="17">
        <f>G12*H12*I12</f>
        <v>10701</v>
      </c>
    </row>
    <row r="13" spans="1:10" s="1" customFormat="1" ht="17.25" customHeight="1" x14ac:dyDescent="0.2">
      <c r="A13" s="19"/>
      <c r="B13" s="125" t="s">
        <v>17</v>
      </c>
      <c r="C13" s="126"/>
      <c r="D13" s="14"/>
      <c r="E13" s="15" t="s">
        <v>25</v>
      </c>
      <c r="F13" s="30" t="s">
        <v>26</v>
      </c>
      <c r="G13" s="58">
        <v>20</v>
      </c>
      <c r="H13" s="30">
        <v>1</v>
      </c>
      <c r="I13" s="56">
        <v>15514.83</v>
      </c>
      <c r="J13" s="17">
        <f>G13*H13*I13</f>
        <v>310296.59999999998</v>
      </c>
    </row>
    <row r="14" spans="1:10" s="1" customFormat="1" ht="21.75" customHeight="1" x14ac:dyDescent="0.35">
      <c r="A14" s="19"/>
      <c r="B14" s="45"/>
      <c r="C14" s="46"/>
      <c r="D14" s="47"/>
      <c r="E14" s="48"/>
      <c r="F14" s="49"/>
      <c r="G14" s="59">
        <f>SUM(G9:G13)</f>
        <v>64</v>
      </c>
      <c r="H14" s="50"/>
      <c r="I14" s="51"/>
      <c r="J14" s="25">
        <f>SUM(J9:J13)</f>
        <v>458414.24</v>
      </c>
    </row>
    <row r="15" spans="1:10" s="9" customFormat="1" ht="23.25" customHeight="1" x14ac:dyDescent="0.25">
      <c r="B15" s="23"/>
      <c r="C15" s="23"/>
      <c r="D15" s="14"/>
      <c r="E15" s="24"/>
      <c r="F15" s="20"/>
      <c r="G15" s="18"/>
      <c r="H15" s="18"/>
      <c r="I15" s="66" t="s">
        <v>27</v>
      </c>
      <c r="J15" s="65">
        <v>0.75</v>
      </c>
    </row>
    <row r="16" spans="1:10" s="9" customFormat="1" ht="27" customHeight="1" x14ac:dyDescent="0.25">
      <c r="B16" s="23"/>
      <c r="C16" s="23"/>
      <c r="D16" s="14"/>
      <c r="E16" s="24"/>
      <c r="F16" s="20"/>
      <c r="G16" s="18"/>
      <c r="H16" s="18"/>
      <c r="I16" s="67" t="s">
        <v>28</v>
      </c>
      <c r="J16" s="68">
        <f>J14-J14*J15</f>
        <v>114603.56</v>
      </c>
    </row>
    <row r="17" spans="1:14" s="9" customFormat="1" ht="26.25" customHeight="1" x14ac:dyDescent="0.25">
      <c r="B17" s="23"/>
      <c r="C17" s="23"/>
      <c r="D17" s="14"/>
      <c r="E17" s="24"/>
      <c r="F17" s="20"/>
      <c r="G17" s="18"/>
      <c r="H17" s="18"/>
      <c r="I17" s="114" t="s">
        <v>70</v>
      </c>
      <c r="J17" s="68">
        <f>J16+N26</f>
        <v>122813.56</v>
      </c>
    </row>
    <row r="18" spans="1:14" s="9" customFormat="1" ht="19.5" customHeight="1" x14ac:dyDescent="0.25">
      <c r="B18" s="69" t="s">
        <v>38</v>
      </c>
      <c r="C18" s="69"/>
      <c r="D18" s="69"/>
      <c r="E18" s="69"/>
      <c r="F18" s="20"/>
      <c r="G18" s="18"/>
      <c r="H18" s="18"/>
      <c r="I18" s="55"/>
      <c r="J18" s="54"/>
    </row>
    <row r="19" spans="1:14" s="9" customFormat="1" ht="15.75" x14ac:dyDescent="0.25">
      <c r="C19" s="23"/>
      <c r="D19" s="14"/>
      <c r="E19" s="24"/>
      <c r="F19" s="20"/>
      <c r="G19" s="18"/>
      <c r="H19" s="18"/>
      <c r="I19" s="21"/>
      <c r="J19" s="22"/>
    </row>
    <row r="20" spans="1:14" s="3" customFormat="1" ht="19.5" customHeight="1" x14ac:dyDescent="0.2">
      <c r="G20" s="4"/>
      <c r="H20" s="4"/>
      <c r="I20" s="2"/>
      <c r="J20" s="5"/>
      <c r="L20" s="6"/>
    </row>
    <row r="21" spans="1:14" s="2" customFormat="1" ht="18" customHeight="1" thickBot="1" x14ac:dyDescent="0.25">
      <c r="A21" s="124"/>
      <c r="B21" s="124"/>
      <c r="C21" s="33"/>
      <c r="D21" s="33"/>
      <c r="E21" s="33"/>
      <c r="F21" s="34"/>
      <c r="G21" s="35"/>
      <c r="H21" s="36"/>
      <c r="I21" s="33"/>
      <c r="J21" s="33"/>
      <c r="L21" s="3"/>
    </row>
    <row r="22" spans="1:14" s="2" customFormat="1" ht="24" customHeight="1" x14ac:dyDescent="0.2">
      <c r="A22" s="69"/>
      <c r="B22" s="72"/>
      <c r="C22" s="73" t="s">
        <v>39</v>
      </c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74"/>
    </row>
    <row r="23" spans="1:14" s="2" customFormat="1" ht="27.75" customHeight="1" thickBot="1" x14ac:dyDescent="0.25">
      <c r="A23" s="69"/>
      <c r="B23" s="75" t="s">
        <v>40</v>
      </c>
      <c r="C23" s="76" t="s">
        <v>41</v>
      </c>
      <c r="D23" s="77" t="s">
        <v>42</v>
      </c>
      <c r="E23" s="76" t="s">
        <v>43</v>
      </c>
      <c r="F23" s="78" t="s">
        <v>44</v>
      </c>
      <c r="G23" s="79"/>
      <c r="H23" s="76" t="s">
        <v>45</v>
      </c>
      <c r="I23" s="76" t="s">
        <v>46</v>
      </c>
      <c r="J23" s="78" t="s">
        <v>47</v>
      </c>
      <c r="K23" s="79"/>
      <c r="L23" s="76" t="s">
        <v>48</v>
      </c>
      <c r="M23" s="80" t="s">
        <v>49</v>
      </c>
      <c r="N23" s="80" t="s">
        <v>50</v>
      </c>
    </row>
    <row r="24" spans="1:14" s="2" customFormat="1" ht="36.75" customHeight="1" x14ac:dyDescent="0.2">
      <c r="A24" s="69"/>
      <c r="B24" s="81" t="s">
        <v>51</v>
      </c>
      <c r="C24" s="82" t="s">
        <v>52</v>
      </c>
      <c r="D24" s="82" t="s">
        <v>53</v>
      </c>
      <c r="E24" s="82" t="s">
        <v>54</v>
      </c>
      <c r="F24" s="83">
        <v>3</v>
      </c>
      <c r="G24" s="83" t="s">
        <v>55</v>
      </c>
      <c r="H24" s="84">
        <v>40000</v>
      </c>
      <c r="I24" s="85" t="s">
        <v>56</v>
      </c>
      <c r="J24" s="86">
        <v>21</v>
      </c>
      <c r="K24" s="82" t="s">
        <v>57</v>
      </c>
      <c r="L24" s="86">
        <v>840</v>
      </c>
      <c r="M24" s="87"/>
      <c r="N24" s="87">
        <v>840</v>
      </c>
    </row>
    <row r="25" spans="1:14" ht="51.75" customHeight="1" thickBot="1" x14ac:dyDescent="0.25">
      <c r="A25" s="69"/>
      <c r="B25" s="88" t="s">
        <v>58</v>
      </c>
      <c r="C25" s="89" t="s">
        <v>59</v>
      </c>
      <c r="D25" s="89" t="s">
        <v>60</v>
      </c>
      <c r="E25" s="89" t="s">
        <v>61</v>
      </c>
      <c r="F25" s="90">
        <v>1</v>
      </c>
      <c r="G25" s="89" t="s">
        <v>62</v>
      </c>
      <c r="H25" s="91">
        <v>200000</v>
      </c>
      <c r="I25" s="92" t="s">
        <v>63</v>
      </c>
      <c r="J25" s="93">
        <v>32000</v>
      </c>
      <c r="K25" s="89" t="s">
        <v>64</v>
      </c>
      <c r="L25" s="93">
        <v>32000</v>
      </c>
      <c r="M25" s="94"/>
      <c r="N25" s="94">
        <v>32000</v>
      </c>
    </row>
    <row r="26" spans="1:14" ht="30.75" customHeight="1" x14ac:dyDescent="0.2">
      <c r="A26" s="69"/>
      <c r="B26" s="95" t="s">
        <v>65</v>
      </c>
      <c r="C26" s="96"/>
      <c r="D26" s="97"/>
      <c r="E26" s="96"/>
      <c r="F26" s="98"/>
      <c r="G26" s="97"/>
      <c r="H26" s="99">
        <v>240000</v>
      </c>
      <c r="I26" s="100"/>
      <c r="J26" s="97"/>
      <c r="K26" s="100"/>
      <c r="L26" s="109">
        <v>32840</v>
      </c>
      <c r="M26" s="110">
        <v>0.75</v>
      </c>
      <c r="N26" s="111">
        <v>8210</v>
      </c>
    </row>
    <row r="27" spans="1:14" ht="32.25" customHeight="1" thickBot="1" x14ac:dyDescent="0.25">
      <c r="A27" s="69"/>
      <c r="B27" s="101" t="s">
        <v>66</v>
      </c>
      <c r="C27" s="102"/>
      <c r="D27" s="102"/>
      <c r="E27" s="103"/>
      <c r="F27" s="104"/>
      <c r="G27" s="105"/>
      <c r="H27" s="104" t="s">
        <v>67</v>
      </c>
      <c r="I27" s="106"/>
      <c r="J27" s="105"/>
      <c r="K27" s="107"/>
      <c r="L27" s="113" t="s">
        <v>68</v>
      </c>
      <c r="M27" s="108"/>
      <c r="N27" s="112" t="s">
        <v>69</v>
      </c>
    </row>
    <row r="28" spans="1:14" ht="21.75" customHeight="1" x14ac:dyDescent="0.25">
      <c r="A28" s="69"/>
      <c r="B28" s="69"/>
      <c r="C28" s="69"/>
      <c r="D28" s="70"/>
      <c r="E28" s="71"/>
      <c r="F28" s="20"/>
      <c r="G28" s="29"/>
      <c r="H28" s="18"/>
      <c r="I28" s="21"/>
      <c r="J28" s="22"/>
    </row>
    <row r="29" spans="1:14" ht="11.25" customHeight="1" x14ac:dyDescent="0.25">
      <c r="A29" s="69"/>
      <c r="B29" s="69"/>
      <c r="C29" s="69"/>
      <c r="D29" s="70"/>
      <c r="E29" s="71"/>
      <c r="F29" s="20"/>
      <c r="G29" s="29"/>
      <c r="H29" s="18"/>
      <c r="I29" s="21"/>
      <c r="J29" s="22"/>
    </row>
    <row r="30" spans="1:14" ht="17.25" customHeight="1" x14ac:dyDescent="0.25">
      <c r="A30" s="69"/>
      <c r="B30" s="116" t="s">
        <v>72</v>
      </c>
      <c r="C30" s="69"/>
      <c r="D30" s="70"/>
      <c r="E30" s="71"/>
      <c r="F30" s="20"/>
      <c r="G30" s="29"/>
      <c r="H30" s="18"/>
      <c r="I30" s="21"/>
      <c r="J30" s="22"/>
    </row>
    <row r="31" spans="1:14" ht="15.75" customHeight="1" x14ac:dyDescent="0.2">
      <c r="A31" s="9"/>
      <c r="B31" s="119"/>
      <c r="C31" s="119"/>
      <c r="D31" s="119"/>
      <c r="E31" s="119"/>
      <c r="F31" s="119"/>
      <c r="G31" s="26"/>
      <c r="H31" s="118"/>
      <c r="I31" s="118"/>
      <c r="J31" s="28"/>
    </row>
    <row r="32" spans="1:14" ht="19.5" customHeight="1" x14ac:dyDescent="0.2">
      <c r="A32" s="9"/>
      <c r="B32" s="123"/>
      <c r="C32" s="123"/>
      <c r="D32" s="123"/>
      <c r="E32" s="123"/>
      <c r="F32" s="123"/>
      <c r="G32" s="123"/>
      <c r="H32" s="123"/>
      <c r="I32" s="123"/>
      <c r="J32" s="123"/>
    </row>
    <row r="33" spans="1:10" ht="15.75" x14ac:dyDescent="0.2">
      <c r="A33" s="32"/>
      <c r="B33" s="124"/>
      <c r="C33" s="124"/>
      <c r="D33" s="33"/>
      <c r="E33" s="33"/>
      <c r="F33" s="34"/>
      <c r="G33" s="35"/>
      <c r="H33" s="36"/>
      <c r="I33" s="33"/>
      <c r="J33" s="33"/>
    </row>
    <row r="34" spans="1:10" ht="15.75" x14ac:dyDescent="0.2">
      <c r="A34" s="32"/>
      <c r="B34" s="122"/>
      <c r="C34" s="122"/>
      <c r="D34" s="121"/>
      <c r="E34" s="120"/>
      <c r="F34" s="34"/>
      <c r="G34" s="35"/>
      <c r="H34" s="37"/>
      <c r="I34" s="21"/>
      <c r="J34" s="22"/>
    </row>
    <row r="35" spans="1:10" ht="15.75" x14ac:dyDescent="0.2">
      <c r="A35" s="32"/>
      <c r="B35" s="122"/>
      <c r="C35" s="122"/>
      <c r="D35" s="121"/>
      <c r="E35" s="120"/>
      <c r="F35" s="20"/>
      <c r="G35" s="20"/>
      <c r="H35" s="37"/>
      <c r="I35" s="21"/>
      <c r="J35" s="22"/>
    </row>
    <row r="36" spans="1:10" ht="15.75" x14ac:dyDescent="0.2">
      <c r="A36" s="32"/>
      <c r="B36" s="122"/>
      <c r="C36" s="122"/>
      <c r="D36" s="121"/>
      <c r="E36" s="120"/>
      <c r="F36" s="20"/>
      <c r="G36" s="20"/>
      <c r="H36" s="37"/>
      <c r="I36" s="21"/>
      <c r="J36" s="22"/>
    </row>
    <row r="37" spans="1:10" ht="15.75" x14ac:dyDescent="0.2">
      <c r="A37" s="9"/>
      <c r="B37" s="122"/>
      <c r="C37" s="122"/>
      <c r="D37" s="121"/>
      <c r="E37" s="120"/>
      <c r="F37" s="20"/>
      <c r="G37" s="20"/>
      <c r="H37" s="37"/>
      <c r="I37" s="21"/>
      <c r="J37" s="22"/>
    </row>
    <row r="38" spans="1:10" ht="15.75" x14ac:dyDescent="0.2">
      <c r="A38" s="9"/>
      <c r="B38" s="122"/>
      <c r="C38" s="122"/>
      <c r="D38" s="121"/>
      <c r="E38" s="120"/>
      <c r="F38" s="20"/>
      <c r="G38" s="20"/>
      <c r="H38" s="37"/>
      <c r="I38" s="21"/>
      <c r="J38" s="22"/>
    </row>
    <row r="39" spans="1:10" ht="15.75" x14ac:dyDescent="0.2">
      <c r="A39" s="9"/>
      <c r="B39" s="122"/>
      <c r="C39" s="122"/>
      <c r="D39" s="121"/>
      <c r="E39" s="120"/>
      <c r="F39" s="20"/>
      <c r="G39" s="20"/>
      <c r="H39" s="37"/>
      <c r="I39" s="21"/>
      <c r="J39" s="22"/>
    </row>
    <row r="40" spans="1:10" ht="15.75" x14ac:dyDescent="0.2">
      <c r="A40" s="9"/>
      <c r="B40" s="122"/>
      <c r="C40" s="122"/>
      <c r="D40" s="121"/>
      <c r="E40" s="120"/>
      <c r="F40" s="20"/>
      <c r="G40" s="20"/>
      <c r="H40" s="37"/>
      <c r="I40" s="21"/>
      <c r="J40" s="22"/>
    </row>
    <row r="41" spans="1:10" ht="15.75" x14ac:dyDescent="0.2">
      <c r="A41" s="9"/>
      <c r="B41" s="122"/>
      <c r="C41" s="122"/>
      <c r="D41" s="121"/>
      <c r="E41" s="120"/>
      <c r="F41" s="20"/>
      <c r="G41" s="20"/>
      <c r="H41" s="37"/>
      <c r="I41" s="21"/>
      <c r="J41" s="22"/>
    </row>
    <row r="42" spans="1:10" ht="15.75" x14ac:dyDescent="0.2">
      <c r="A42" s="9"/>
      <c r="B42" s="122"/>
      <c r="C42" s="122"/>
      <c r="D42" s="121"/>
      <c r="E42" s="120"/>
      <c r="F42" s="20"/>
      <c r="G42" s="20"/>
      <c r="H42" s="37"/>
      <c r="I42" s="21"/>
      <c r="J42" s="22"/>
    </row>
    <row r="43" spans="1:10" ht="15.75" x14ac:dyDescent="0.2">
      <c r="A43" s="9"/>
      <c r="B43" s="23"/>
      <c r="C43" s="23"/>
      <c r="D43" s="121"/>
      <c r="E43" s="120"/>
      <c r="F43" s="20"/>
      <c r="G43" s="20"/>
      <c r="H43" s="37"/>
      <c r="I43" s="21"/>
      <c r="J43" s="22"/>
    </row>
    <row r="44" spans="1:10" ht="15.75" x14ac:dyDescent="0.2">
      <c r="A44" s="9"/>
      <c r="B44" s="23"/>
      <c r="C44" s="23"/>
      <c r="D44" s="121"/>
      <c r="E44" s="120"/>
      <c r="F44" s="20"/>
      <c r="G44" s="20"/>
      <c r="H44" s="37"/>
      <c r="I44" s="21"/>
      <c r="J44" s="22"/>
    </row>
    <row r="45" spans="1:10" ht="15.75" x14ac:dyDescent="0.2">
      <c r="A45" s="9"/>
      <c r="B45" s="23"/>
      <c r="C45" s="23"/>
      <c r="D45" s="121"/>
      <c r="E45" s="120"/>
      <c r="F45" s="20"/>
      <c r="G45" s="20"/>
      <c r="H45" s="37"/>
      <c r="I45" s="21"/>
      <c r="J45" s="22"/>
    </row>
    <row r="46" spans="1:10" ht="18.75" x14ac:dyDescent="0.2">
      <c r="A46" s="9"/>
      <c r="B46" s="119"/>
      <c r="C46" s="119"/>
      <c r="D46" s="119"/>
      <c r="E46" s="119"/>
      <c r="F46" s="119"/>
      <c r="G46" s="26"/>
      <c r="H46" s="27"/>
      <c r="I46" s="26"/>
      <c r="J46" s="28"/>
    </row>
  </sheetData>
  <mergeCells count="27">
    <mergeCell ref="B8:C8"/>
    <mergeCell ref="B10:C10"/>
    <mergeCell ref="C2:D2"/>
    <mergeCell ref="C3:D3"/>
    <mergeCell ref="C4:D4"/>
    <mergeCell ref="C5:D5"/>
    <mergeCell ref="B7:J7"/>
    <mergeCell ref="B11:C11"/>
    <mergeCell ref="B13:C13"/>
    <mergeCell ref="B12:C12"/>
    <mergeCell ref="A21:B21"/>
    <mergeCell ref="B31:F31"/>
    <mergeCell ref="H31:I31"/>
    <mergeCell ref="B46:F46"/>
    <mergeCell ref="E34:E45"/>
    <mergeCell ref="D34:D45"/>
    <mergeCell ref="B37:C37"/>
    <mergeCell ref="B38:C38"/>
    <mergeCell ref="B34:C34"/>
    <mergeCell ref="B35:C35"/>
    <mergeCell ref="B41:C41"/>
    <mergeCell ref="B42:C42"/>
    <mergeCell ref="B40:C40"/>
    <mergeCell ref="B36:C36"/>
    <mergeCell ref="B39:C39"/>
    <mergeCell ref="B32:J32"/>
    <mergeCell ref="B33:C3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showGridLines="0" topLeftCell="A13" zoomScale="70" zoomScaleNormal="70" workbookViewId="0">
      <selection activeCell="G25" sqref="G25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1.285156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9" style="8" customWidth="1"/>
    <col min="10" max="10" width="24" style="8" customWidth="1"/>
    <col min="11" max="11" width="20.28515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29" t="s">
        <v>1</v>
      </c>
      <c r="D2" s="129"/>
    </row>
    <row r="3" spans="1:10" ht="20.100000000000001" customHeight="1" x14ac:dyDescent="0.2">
      <c r="B3" s="7" t="s">
        <v>2</v>
      </c>
      <c r="C3" s="129" t="s">
        <v>3</v>
      </c>
      <c r="D3" s="129"/>
    </row>
    <row r="4" spans="1:10" ht="20.100000000000001" customHeight="1" x14ac:dyDescent="0.2">
      <c r="B4" s="7" t="s">
        <v>4</v>
      </c>
      <c r="C4" s="130" t="s">
        <v>5</v>
      </c>
      <c r="D4" s="131"/>
    </row>
    <row r="5" spans="1:10" ht="20.100000000000001" customHeight="1" x14ac:dyDescent="0.2">
      <c r="B5" s="7" t="s">
        <v>6</v>
      </c>
      <c r="C5" s="130" t="s">
        <v>7</v>
      </c>
      <c r="D5" s="131"/>
    </row>
    <row r="6" spans="1:10" ht="20.100000000000001" customHeight="1" x14ac:dyDescent="0.2"/>
    <row r="7" spans="1:10" s="9" customFormat="1" ht="21" x14ac:dyDescent="0.2">
      <c r="B7" s="132" t="s">
        <v>8</v>
      </c>
      <c r="C7" s="132"/>
      <c r="D7" s="132"/>
      <c r="E7" s="132"/>
      <c r="F7" s="132"/>
      <c r="G7" s="132"/>
      <c r="H7" s="132"/>
      <c r="I7" s="132"/>
      <c r="J7" s="132"/>
    </row>
    <row r="8" spans="1:10" s="9" customFormat="1" ht="25.5" x14ac:dyDescent="0.2">
      <c r="B8" s="127" t="s">
        <v>9</v>
      </c>
      <c r="C8" s="128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38" t="s">
        <v>17</v>
      </c>
      <c r="C9" s="31"/>
      <c r="D9" s="14"/>
      <c r="E9" s="15" t="s">
        <v>18</v>
      </c>
      <c r="F9" s="16" t="s">
        <v>19</v>
      </c>
      <c r="G9" s="39">
        <v>24</v>
      </c>
      <c r="H9" s="57">
        <v>0.25</v>
      </c>
      <c r="I9" s="56">
        <v>15514.83</v>
      </c>
      <c r="J9" s="17">
        <f>I9*H9*G9</f>
        <v>93088.98</v>
      </c>
    </row>
    <row r="10" spans="1:10" s="1" customFormat="1" ht="17.25" customHeight="1" x14ac:dyDescent="0.2">
      <c r="A10" s="19"/>
      <c r="B10" s="125" t="s">
        <v>20</v>
      </c>
      <c r="C10" s="126"/>
      <c r="D10" s="14"/>
      <c r="E10" s="15" t="s">
        <v>21</v>
      </c>
      <c r="F10" s="30" t="s">
        <v>19</v>
      </c>
      <c r="G10" s="38">
        <v>4</v>
      </c>
      <c r="H10" s="57">
        <v>0.25</v>
      </c>
      <c r="I10" s="17">
        <v>6164</v>
      </c>
      <c r="J10" s="17">
        <f>G10*H10*I10</f>
        <v>6164</v>
      </c>
    </row>
    <row r="11" spans="1:10" s="1" customFormat="1" ht="17.25" customHeight="1" x14ac:dyDescent="0.2">
      <c r="A11" s="19"/>
      <c r="B11" s="125" t="s">
        <v>22</v>
      </c>
      <c r="C11" s="126"/>
      <c r="D11" s="14"/>
      <c r="E11" s="15" t="s">
        <v>21</v>
      </c>
      <c r="F11" s="30" t="s">
        <v>23</v>
      </c>
      <c r="G11" s="38">
        <v>4</v>
      </c>
      <c r="H11" s="57">
        <v>0.25</v>
      </c>
      <c r="I11" s="17">
        <v>7134</v>
      </c>
      <c r="J11" s="17">
        <f>I11*G11*H11</f>
        <v>7134</v>
      </c>
    </row>
    <row r="12" spans="1:10" s="1" customFormat="1" ht="17.25" customHeight="1" x14ac:dyDescent="0.2">
      <c r="A12" s="19"/>
      <c r="B12" s="125" t="s">
        <v>22</v>
      </c>
      <c r="C12" s="126"/>
      <c r="D12" s="14"/>
      <c r="E12" s="15" t="s">
        <v>71</v>
      </c>
      <c r="F12" s="30" t="s">
        <v>19</v>
      </c>
      <c r="G12" s="38">
        <v>4</v>
      </c>
      <c r="H12" s="30">
        <v>0.375</v>
      </c>
      <c r="I12" s="17">
        <v>7134</v>
      </c>
      <c r="J12" s="17">
        <f>G12*H12*I12</f>
        <v>10701</v>
      </c>
    </row>
    <row r="13" spans="1:10" s="1" customFormat="1" ht="17.25" customHeight="1" x14ac:dyDescent="0.2">
      <c r="A13" s="19"/>
      <c r="B13" s="133" t="s">
        <v>17</v>
      </c>
      <c r="C13" s="134"/>
      <c r="D13" s="14"/>
      <c r="E13" s="15" t="s">
        <v>25</v>
      </c>
      <c r="F13" s="30" t="s">
        <v>26</v>
      </c>
      <c r="G13" s="58">
        <v>12</v>
      </c>
      <c r="H13" s="30">
        <v>1</v>
      </c>
      <c r="I13" s="56">
        <v>15514.83</v>
      </c>
      <c r="J13" s="17">
        <f>G13*H13*I13</f>
        <v>186177.96</v>
      </c>
    </row>
    <row r="14" spans="1:10" s="1" customFormat="1" ht="21.75" customHeight="1" x14ac:dyDescent="0.35">
      <c r="A14" s="19"/>
      <c r="B14" s="45"/>
      <c r="C14" s="46"/>
      <c r="D14" s="47"/>
      <c r="E14" s="48"/>
      <c r="F14" s="49"/>
      <c r="G14" s="59">
        <f>SUM(G9:G13)</f>
        <v>48</v>
      </c>
      <c r="H14" s="50"/>
      <c r="I14" s="51"/>
      <c r="J14" s="25">
        <f>SUM(J9:J13)</f>
        <v>303265.94</v>
      </c>
    </row>
    <row r="15" spans="1:10" s="9" customFormat="1" ht="25.5" customHeight="1" x14ac:dyDescent="0.25">
      <c r="B15" s="23"/>
      <c r="C15" s="23"/>
      <c r="D15" s="14"/>
      <c r="E15" s="24"/>
      <c r="F15" s="20"/>
      <c r="G15" s="18"/>
      <c r="H15" s="18"/>
      <c r="I15" s="66" t="s">
        <v>27</v>
      </c>
      <c r="J15" s="115">
        <v>0.7</v>
      </c>
    </row>
    <row r="16" spans="1:10" s="9" customFormat="1" ht="35.25" customHeight="1" x14ac:dyDescent="0.25">
      <c r="B16" s="23"/>
      <c r="C16" s="23"/>
      <c r="D16" s="14"/>
      <c r="E16" s="24"/>
      <c r="F16" s="20"/>
      <c r="G16" s="18"/>
      <c r="H16" s="18"/>
      <c r="I16" s="67" t="s">
        <v>28</v>
      </c>
      <c r="J16" s="68">
        <f>J14-J14*J15</f>
        <v>90979.782000000007</v>
      </c>
    </row>
    <row r="17" spans="1:10" s="9" customFormat="1" ht="20.25" customHeight="1" x14ac:dyDescent="0.25">
      <c r="B17" s="23"/>
      <c r="C17" s="23"/>
      <c r="D17" s="14"/>
      <c r="E17" s="24"/>
      <c r="F17" s="20"/>
      <c r="G17" s="18"/>
      <c r="H17" s="18"/>
      <c r="I17" s="55"/>
      <c r="J17" s="54"/>
    </row>
    <row r="18" spans="1:10" s="9" customFormat="1" ht="19.5" customHeight="1" x14ac:dyDescent="0.25">
      <c r="B18" s="69" t="s">
        <v>38</v>
      </c>
      <c r="C18" s="69"/>
      <c r="D18" s="69"/>
      <c r="E18" s="69"/>
      <c r="F18" s="20"/>
      <c r="G18" s="18"/>
      <c r="H18" s="18"/>
      <c r="I18" s="55"/>
      <c r="J18" s="54"/>
    </row>
    <row r="19" spans="1:10" ht="15.75" x14ac:dyDescent="0.2">
      <c r="A19" s="32"/>
      <c r="C19" s="117"/>
      <c r="D19" s="33"/>
      <c r="E19" s="33"/>
      <c r="F19" s="34"/>
      <c r="G19" s="35"/>
      <c r="H19" s="36"/>
      <c r="I19" s="33"/>
      <c r="J19" s="33"/>
    </row>
    <row r="20" spans="1:10" ht="15.75" x14ac:dyDescent="0.2">
      <c r="A20" s="32"/>
      <c r="B20" s="69"/>
      <c r="C20" s="69"/>
      <c r="D20" s="70"/>
      <c r="E20" s="71"/>
      <c r="F20" s="34"/>
      <c r="G20" s="35"/>
      <c r="H20" s="37"/>
      <c r="I20" s="21"/>
      <c r="J20" s="22"/>
    </row>
    <row r="21" spans="1:10" ht="15.75" x14ac:dyDescent="0.2">
      <c r="A21" s="32"/>
      <c r="B21" s="69"/>
      <c r="C21" s="69"/>
      <c r="D21" s="70"/>
      <c r="E21" s="71"/>
      <c r="F21" s="20"/>
      <c r="G21" s="20"/>
      <c r="H21" s="37"/>
      <c r="I21" s="21"/>
      <c r="J21" s="22"/>
    </row>
    <row r="22" spans="1:10" ht="15.75" x14ac:dyDescent="0.25">
      <c r="A22" s="32"/>
      <c r="B22" s="116" t="s">
        <v>72</v>
      </c>
      <c r="C22" s="69"/>
      <c r="D22" s="70"/>
      <c r="E22" s="71"/>
      <c r="F22" s="20"/>
      <c r="G22" s="20"/>
      <c r="H22" s="37"/>
      <c r="I22" s="21"/>
      <c r="J22" s="22"/>
    </row>
    <row r="23" spans="1:10" ht="15.75" x14ac:dyDescent="0.2">
      <c r="A23" s="9"/>
      <c r="B23" s="69"/>
      <c r="C23" s="69"/>
      <c r="D23" s="70"/>
      <c r="E23" s="71"/>
      <c r="F23" s="20"/>
      <c r="G23" s="20"/>
      <c r="H23" s="37"/>
      <c r="I23" s="21"/>
      <c r="J23" s="22"/>
    </row>
    <row r="24" spans="1:10" ht="15.75" x14ac:dyDescent="0.2">
      <c r="A24" s="9"/>
      <c r="B24" s="69"/>
      <c r="C24" s="69"/>
      <c r="D24" s="70"/>
      <c r="E24" s="71"/>
      <c r="F24" s="20"/>
      <c r="G24" s="20"/>
      <c r="H24" s="37"/>
      <c r="I24" s="21"/>
      <c r="J24" s="22"/>
    </row>
    <row r="25" spans="1:10" ht="15.75" x14ac:dyDescent="0.2">
      <c r="A25" s="9"/>
      <c r="B25" s="69"/>
      <c r="C25" s="69"/>
      <c r="D25" s="70"/>
      <c r="E25" s="71"/>
      <c r="F25" s="20"/>
      <c r="G25" s="20"/>
      <c r="H25" s="37"/>
      <c r="I25" s="21"/>
      <c r="J25" s="22"/>
    </row>
    <row r="26" spans="1:10" ht="15.75" x14ac:dyDescent="0.2">
      <c r="A26" s="9"/>
      <c r="B26" s="69"/>
      <c r="C26" s="69"/>
      <c r="D26" s="70"/>
      <c r="E26" s="71"/>
      <c r="F26" s="20"/>
      <c r="G26" s="20"/>
      <c r="H26" s="37"/>
      <c r="I26" s="21"/>
      <c r="J26" s="22"/>
    </row>
    <row r="27" spans="1:10" ht="15.75" x14ac:dyDescent="0.2">
      <c r="A27" s="9"/>
      <c r="B27" s="69"/>
      <c r="C27" s="69"/>
      <c r="D27" s="70"/>
      <c r="E27" s="71"/>
      <c r="F27" s="20"/>
      <c r="G27" s="20"/>
      <c r="H27" s="37"/>
      <c r="I27" s="21"/>
      <c r="J27" s="22"/>
    </row>
    <row r="28" spans="1:10" ht="15.75" x14ac:dyDescent="0.2">
      <c r="A28" s="9"/>
      <c r="B28" s="69"/>
      <c r="C28" s="69"/>
      <c r="D28" s="70"/>
      <c r="E28" s="71"/>
      <c r="F28" s="20"/>
      <c r="G28" s="20"/>
      <c r="H28" s="37"/>
      <c r="I28" s="21"/>
      <c r="J28" s="22"/>
    </row>
    <row r="29" spans="1:10" ht="15.75" x14ac:dyDescent="0.2">
      <c r="A29" s="9"/>
      <c r="B29" s="23"/>
      <c r="C29" s="23"/>
      <c r="D29" s="70"/>
      <c r="E29" s="71"/>
      <c r="F29" s="20"/>
      <c r="G29" s="20"/>
      <c r="H29" s="37"/>
      <c r="I29" s="21"/>
      <c r="J29" s="22"/>
    </row>
    <row r="30" spans="1:10" ht="15.75" x14ac:dyDescent="0.2">
      <c r="A30" s="9"/>
      <c r="B30" s="23"/>
      <c r="C30" s="23"/>
      <c r="D30" s="70"/>
      <c r="E30" s="71"/>
      <c r="F30" s="20"/>
      <c r="G30" s="20"/>
      <c r="H30" s="37"/>
      <c r="I30" s="21"/>
      <c r="J30" s="22"/>
    </row>
    <row r="31" spans="1:10" ht="15.75" x14ac:dyDescent="0.2">
      <c r="A31" s="9"/>
      <c r="B31" s="23"/>
      <c r="C31" s="23"/>
      <c r="D31" s="70"/>
      <c r="E31" s="71"/>
      <c r="F31" s="20"/>
      <c r="G31" s="20"/>
      <c r="H31" s="37"/>
      <c r="I31" s="21"/>
      <c r="J31" s="22"/>
    </row>
    <row r="32" spans="1:10" ht="18.75" x14ac:dyDescent="0.2">
      <c r="A32" s="9"/>
      <c r="B32" s="119"/>
      <c r="C32" s="119"/>
      <c r="D32" s="119"/>
      <c r="E32" s="119"/>
      <c r="F32" s="119"/>
      <c r="G32" s="26"/>
      <c r="H32" s="27"/>
      <c r="I32" s="26"/>
      <c r="J32" s="28"/>
    </row>
  </sheetData>
  <mergeCells count="11">
    <mergeCell ref="C2:D2"/>
    <mergeCell ref="C3:D3"/>
    <mergeCell ref="C4:D4"/>
    <mergeCell ref="C5:D5"/>
    <mergeCell ref="B7:J7"/>
    <mergeCell ref="B8:C8"/>
    <mergeCell ref="B10:C10"/>
    <mergeCell ref="B11:C11"/>
    <mergeCell ref="B12:C12"/>
    <mergeCell ref="B13:C13"/>
    <mergeCell ref="B32:F32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tabSelected="1" zoomScale="87" zoomScaleNormal="87" workbookViewId="0">
      <selection activeCell="E33" sqref="E33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1.285156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9" style="8" customWidth="1"/>
    <col min="10" max="10" width="24" style="8" customWidth="1"/>
    <col min="11" max="11" width="20.28515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29" t="s">
        <v>1</v>
      </c>
      <c r="D2" s="129"/>
    </row>
    <row r="3" spans="1:10" ht="20.100000000000001" customHeight="1" x14ac:dyDescent="0.2">
      <c r="B3" s="7" t="s">
        <v>2</v>
      </c>
      <c r="C3" s="129" t="s">
        <v>3</v>
      </c>
      <c r="D3" s="129"/>
    </row>
    <row r="4" spans="1:10" ht="20.100000000000001" customHeight="1" x14ac:dyDescent="0.2">
      <c r="B4" s="7" t="s">
        <v>4</v>
      </c>
      <c r="C4" s="130" t="s">
        <v>5</v>
      </c>
      <c r="D4" s="131"/>
    </row>
    <row r="5" spans="1:10" ht="20.100000000000001" customHeight="1" x14ac:dyDescent="0.2">
      <c r="B5" s="7" t="s">
        <v>6</v>
      </c>
      <c r="C5" s="130" t="s">
        <v>7</v>
      </c>
      <c r="D5" s="131"/>
    </row>
    <row r="6" spans="1:10" ht="20.100000000000001" customHeight="1" x14ac:dyDescent="0.2"/>
    <row r="7" spans="1:10" s="9" customFormat="1" ht="21" x14ac:dyDescent="0.2">
      <c r="B7" s="132" t="s">
        <v>8</v>
      </c>
      <c r="C7" s="132"/>
      <c r="D7" s="132"/>
      <c r="E7" s="132"/>
      <c r="F7" s="132"/>
      <c r="G7" s="132"/>
      <c r="H7" s="132"/>
      <c r="I7" s="132"/>
      <c r="J7" s="132"/>
    </row>
    <row r="8" spans="1:10" s="9" customFormat="1" ht="25.5" x14ac:dyDescent="0.2">
      <c r="B8" s="127" t="s">
        <v>9</v>
      </c>
      <c r="C8" s="128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133" t="s">
        <v>17</v>
      </c>
      <c r="C9" s="134"/>
      <c r="D9" s="14"/>
      <c r="E9" s="15" t="s">
        <v>18</v>
      </c>
      <c r="F9" s="16" t="s">
        <v>19</v>
      </c>
      <c r="G9" s="39">
        <v>35</v>
      </c>
      <c r="H9" s="57">
        <v>0.25</v>
      </c>
      <c r="I9" s="56">
        <v>15514.83</v>
      </c>
      <c r="J9" s="17">
        <f>I9*H9*G9</f>
        <v>135754.76250000001</v>
      </c>
    </row>
    <row r="10" spans="1:10" s="1" customFormat="1" ht="17.25" customHeight="1" x14ac:dyDescent="0.2">
      <c r="A10" s="19"/>
      <c r="B10" s="125" t="s">
        <v>20</v>
      </c>
      <c r="C10" s="126"/>
      <c r="D10" s="14"/>
      <c r="E10" s="15" t="s">
        <v>21</v>
      </c>
      <c r="F10" s="30" t="s">
        <v>19</v>
      </c>
      <c r="G10" s="38">
        <v>4</v>
      </c>
      <c r="H10" s="30">
        <v>0.375</v>
      </c>
      <c r="I10" s="17">
        <v>6164</v>
      </c>
      <c r="J10" s="17">
        <f>G10*H10*I10</f>
        <v>9246</v>
      </c>
    </row>
    <row r="11" spans="1:10" s="1" customFormat="1" ht="17.25" customHeight="1" x14ac:dyDescent="0.2">
      <c r="A11" s="19"/>
      <c r="B11" s="125" t="s">
        <v>22</v>
      </c>
      <c r="C11" s="126"/>
      <c r="D11" s="14"/>
      <c r="E11" s="15" t="s">
        <v>21</v>
      </c>
      <c r="F11" s="30" t="s">
        <v>23</v>
      </c>
      <c r="G11" s="38">
        <v>4</v>
      </c>
      <c r="H11" s="30">
        <v>0.375</v>
      </c>
      <c r="I11" s="17">
        <v>7134</v>
      </c>
      <c r="J11" s="17">
        <f>I11*G11*H11</f>
        <v>10701</v>
      </c>
    </row>
    <row r="12" spans="1:10" s="1" customFormat="1" ht="17.25" customHeight="1" x14ac:dyDescent="0.2">
      <c r="A12" s="19"/>
      <c r="B12" s="125" t="s">
        <v>22</v>
      </c>
      <c r="C12" s="126"/>
      <c r="D12" s="14"/>
      <c r="E12" s="60" t="s">
        <v>24</v>
      </c>
      <c r="F12" s="61" t="s">
        <v>19</v>
      </c>
      <c r="G12" s="62">
        <v>4</v>
      </c>
      <c r="H12" s="61">
        <v>0.375</v>
      </c>
      <c r="I12" s="17">
        <v>7134</v>
      </c>
      <c r="J12" s="17">
        <f>G12*H12*I12</f>
        <v>10701</v>
      </c>
    </row>
    <row r="13" spans="1:10" s="1" customFormat="1" ht="21.75" customHeight="1" x14ac:dyDescent="0.35">
      <c r="A13" s="19"/>
      <c r="B13" s="45"/>
      <c r="C13" s="46"/>
      <c r="D13" s="47"/>
      <c r="E13" s="63"/>
      <c r="F13" s="49"/>
      <c r="G13" s="64">
        <f>SUM(G9:G12)</f>
        <v>47</v>
      </c>
      <c r="H13" s="50"/>
      <c r="I13" s="51"/>
      <c r="J13" s="25">
        <f>SUM(J9:J12)</f>
        <v>166402.76250000001</v>
      </c>
    </row>
    <row r="14" spans="1:10" s="9" customFormat="1" ht="21.75" customHeight="1" x14ac:dyDescent="0.25">
      <c r="B14" s="23"/>
      <c r="C14" s="23"/>
      <c r="D14" s="14"/>
      <c r="E14" s="24"/>
      <c r="F14" s="20"/>
      <c r="G14" s="18"/>
      <c r="H14" s="18"/>
      <c r="I14" s="52" t="s">
        <v>27</v>
      </c>
      <c r="J14" s="65">
        <v>0.65</v>
      </c>
    </row>
    <row r="15" spans="1:10" s="9" customFormat="1" ht="29.25" customHeight="1" x14ac:dyDescent="0.25">
      <c r="B15" s="23"/>
      <c r="C15" s="23"/>
      <c r="D15" s="14"/>
      <c r="E15" s="24"/>
      <c r="F15" s="20"/>
      <c r="G15" s="18"/>
      <c r="H15" s="18"/>
      <c r="I15" s="53" t="s">
        <v>28</v>
      </c>
      <c r="J15" s="68">
        <f>J13-J13*J14</f>
        <v>58240.966874999998</v>
      </c>
    </row>
    <row r="16" spans="1:10" s="9" customFormat="1" ht="18.75" x14ac:dyDescent="0.25">
      <c r="B16" s="23"/>
      <c r="C16" s="23"/>
      <c r="D16" s="14"/>
      <c r="E16" s="24"/>
      <c r="F16" s="20"/>
      <c r="G16" s="18"/>
      <c r="H16" s="18"/>
      <c r="I16" s="55"/>
      <c r="J16" s="54"/>
    </row>
    <row r="17" spans="1:12" s="9" customFormat="1" ht="27.75" customHeight="1" x14ac:dyDescent="0.25">
      <c r="B17" s="69" t="s">
        <v>38</v>
      </c>
      <c r="C17" s="69"/>
      <c r="D17" s="69"/>
      <c r="E17" s="69"/>
      <c r="F17" s="20"/>
      <c r="G17" s="18"/>
      <c r="H17" s="18"/>
      <c r="I17" s="55"/>
      <c r="J17" s="54"/>
    </row>
    <row r="18" spans="1:12" s="9" customFormat="1" ht="15.75" x14ac:dyDescent="0.25">
      <c r="C18" s="23"/>
      <c r="D18" s="14"/>
      <c r="E18" s="24"/>
      <c r="F18" s="20"/>
      <c r="G18" s="18"/>
      <c r="H18" s="18"/>
      <c r="I18" s="21"/>
      <c r="J18" s="22"/>
    </row>
    <row r="19" spans="1:12" s="3" customFormat="1" ht="19.5" customHeight="1" x14ac:dyDescent="0.2">
      <c r="G19" s="4"/>
      <c r="H19" s="4"/>
      <c r="I19" s="2"/>
      <c r="J19" s="5"/>
      <c r="L19" s="6"/>
    </row>
    <row r="20" spans="1:12" s="2" customFormat="1" ht="17.25" hidden="1" customHeight="1" x14ac:dyDescent="0.2">
      <c r="A20" s="117"/>
      <c r="B20" s="117"/>
      <c r="C20" s="33"/>
      <c r="D20" s="33"/>
      <c r="E20" s="33"/>
      <c r="F20" s="34"/>
      <c r="G20" s="35"/>
      <c r="H20" s="36"/>
      <c r="I20" s="33"/>
      <c r="J20" s="33"/>
      <c r="L20" s="3"/>
    </row>
    <row r="21" spans="1:12" s="2" customFormat="1" ht="15.75" hidden="1" customHeight="1" x14ac:dyDescent="0.25">
      <c r="A21" s="69"/>
      <c r="B21" s="69"/>
      <c r="C21" s="69"/>
      <c r="D21" s="70"/>
      <c r="E21" s="71"/>
      <c r="F21" s="20"/>
      <c r="G21" s="29"/>
      <c r="H21" s="18"/>
      <c r="I21" s="21"/>
      <c r="J21" s="22"/>
    </row>
    <row r="22" spans="1:12" s="2" customFormat="1" ht="15.75" hidden="1" customHeight="1" x14ac:dyDescent="0.25">
      <c r="A22" s="69"/>
      <c r="B22" s="69"/>
      <c r="C22" s="69"/>
      <c r="D22" s="70"/>
      <c r="E22" s="71"/>
      <c r="F22" s="20"/>
      <c r="G22" s="29"/>
      <c r="H22" s="18"/>
      <c r="I22" s="21"/>
      <c r="J22" s="22"/>
    </row>
    <row r="23" spans="1:12" s="2" customFormat="1" ht="15.75" hidden="1" customHeight="1" x14ac:dyDescent="0.25">
      <c r="A23" s="69"/>
      <c r="B23" s="69"/>
      <c r="C23" s="69"/>
      <c r="D23" s="70"/>
      <c r="E23" s="71"/>
      <c r="F23" s="20"/>
      <c r="G23" s="29"/>
      <c r="H23" s="18"/>
      <c r="I23" s="21"/>
      <c r="J23" s="22"/>
    </row>
    <row r="24" spans="1:12" ht="15.75" hidden="1" customHeight="1" x14ac:dyDescent="0.25">
      <c r="A24" s="69"/>
      <c r="B24" s="69"/>
      <c r="C24" s="69"/>
      <c r="D24" s="70"/>
      <c r="E24" s="71"/>
      <c r="F24" s="20"/>
      <c r="G24" s="29"/>
      <c r="H24" s="18"/>
      <c r="I24" s="21"/>
      <c r="J24" s="22"/>
      <c r="L24" s="2"/>
    </row>
    <row r="25" spans="1:12" ht="15.75" hidden="1" customHeight="1" x14ac:dyDescent="0.25">
      <c r="A25" s="69"/>
      <c r="B25" s="69"/>
      <c r="C25" s="69"/>
      <c r="D25" s="70"/>
      <c r="E25" s="71"/>
      <c r="F25" s="20"/>
      <c r="G25" s="29"/>
      <c r="H25" s="18"/>
      <c r="I25" s="21"/>
      <c r="J25" s="22"/>
    </row>
    <row r="26" spans="1:12" ht="15.75" hidden="1" customHeight="1" x14ac:dyDescent="0.25">
      <c r="A26" s="69"/>
      <c r="B26" s="69"/>
      <c r="C26" s="69"/>
      <c r="D26" s="70"/>
      <c r="E26" s="71"/>
      <c r="F26" s="20"/>
      <c r="G26" s="29"/>
      <c r="H26" s="18"/>
      <c r="I26" s="21"/>
      <c r="J26" s="22"/>
    </row>
    <row r="27" spans="1:12" ht="15.75" hidden="1" customHeight="1" x14ac:dyDescent="0.25">
      <c r="A27" s="69"/>
      <c r="B27" s="69"/>
      <c r="C27" s="69"/>
      <c r="D27" s="70"/>
      <c r="E27" s="71"/>
      <c r="F27" s="20"/>
      <c r="G27" s="29"/>
      <c r="H27" s="18"/>
      <c r="I27" s="21"/>
      <c r="J27" s="22"/>
    </row>
    <row r="28" spans="1:12" ht="15.75" hidden="1" customHeight="1" x14ac:dyDescent="0.25">
      <c r="A28" s="69"/>
      <c r="B28" s="69"/>
      <c r="C28" s="69"/>
      <c r="D28" s="70"/>
      <c r="E28" s="71"/>
      <c r="F28" s="20"/>
      <c r="G28" s="29"/>
      <c r="H28" s="18"/>
      <c r="I28" s="21"/>
      <c r="J28" s="22"/>
    </row>
    <row r="29" spans="1:12" ht="15.75" hidden="1" customHeight="1" x14ac:dyDescent="0.25">
      <c r="A29" s="69"/>
      <c r="B29" s="69"/>
      <c r="C29" s="69"/>
      <c r="D29" s="70"/>
      <c r="E29" s="71"/>
      <c r="F29" s="20"/>
      <c r="G29" s="29"/>
      <c r="H29" s="18"/>
      <c r="I29" s="21"/>
      <c r="J29" s="22"/>
    </row>
    <row r="30" spans="1:12" ht="27" hidden="1" customHeight="1" x14ac:dyDescent="0.2">
      <c r="A30" s="9"/>
      <c r="B30" s="136"/>
      <c r="C30" s="136"/>
      <c r="D30" s="136"/>
      <c r="E30" s="136"/>
      <c r="F30" s="136"/>
      <c r="G30" s="26"/>
      <c r="H30" s="27"/>
      <c r="I30" s="27"/>
      <c r="J30" s="28"/>
    </row>
    <row r="31" spans="1:12" ht="27" customHeight="1" x14ac:dyDescent="0.25">
      <c r="A31" s="9"/>
      <c r="B31" s="116" t="s">
        <v>72</v>
      </c>
      <c r="C31" s="135"/>
      <c r="D31" s="135"/>
      <c r="E31" s="135"/>
      <c r="F31" s="135"/>
      <c r="G31" s="135"/>
      <c r="H31" s="135"/>
      <c r="I31" s="135"/>
      <c r="J31" s="135"/>
    </row>
    <row r="32" spans="1:12" ht="15.75" x14ac:dyDescent="0.2">
      <c r="A32" s="32"/>
      <c r="B32" s="117"/>
      <c r="C32" s="117"/>
      <c r="D32" s="33"/>
      <c r="E32" s="33"/>
      <c r="F32" s="34"/>
      <c r="G32" s="35"/>
      <c r="H32" s="36"/>
      <c r="I32" s="33"/>
      <c r="J32" s="33"/>
    </row>
    <row r="33" spans="1:10" ht="15.75" x14ac:dyDescent="0.2">
      <c r="A33" s="32"/>
      <c r="B33" s="69"/>
      <c r="C33" s="69"/>
      <c r="D33" s="70"/>
      <c r="E33" s="71"/>
      <c r="F33" s="34"/>
      <c r="G33" s="35"/>
      <c r="H33" s="37"/>
      <c r="I33" s="21"/>
      <c r="J33" s="22"/>
    </row>
    <row r="34" spans="1:10" ht="15.75" x14ac:dyDescent="0.2">
      <c r="A34" s="32"/>
      <c r="B34" s="69"/>
      <c r="C34" s="69"/>
      <c r="D34" s="70"/>
      <c r="E34" s="71"/>
      <c r="F34" s="20"/>
      <c r="G34" s="20"/>
      <c r="H34" s="37"/>
      <c r="I34" s="21"/>
      <c r="J34" s="22"/>
    </row>
    <row r="35" spans="1:10" ht="15.75" x14ac:dyDescent="0.2">
      <c r="A35" s="32"/>
      <c r="B35" s="69"/>
      <c r="C35" s="69"/>
      <c r="D35" s="70"/>
      <c r="E35" s="71"/>
      <c r="F35" s="20"/>
      <c r="G35" s="20"/>
      <c r="H35" s="37"/>
      <c r="I35" s="21"/>
      <c r="J35" s="22"/>
    </row>
    <row r="36" spans="1:10" ht="15.75" x14ac:dyDescent="0.2">
      <c r="A36" s="9"/>
      <c r="B36" s="69"/>
      <c r="C36" s="69"/>
      <c r="D36" s="70"/>
      <c r="E36" s="71"/>
      <c r="F36" s="20"/>
      <c r="G36" s="20"/>
      <c r="H36" s="37"/>
      <c r="I36" s="21"/>
      <c r="J36" s="22"/>
    </row>
    <row r="37" spans="1:10" ht="15.75" x14ac:dyDescent="0.2">
      <c r="A37" s="9"/>
      <c r="B37" s="69"/>
      <c r="C37" s="69"/>
      <c r="D37" s="70"/>
      <c r="E37" s="71"/>
      <c r="F37" s="20"/>
      <c r="G37" s="20"/>
      <c r="H37" s="37"/>
      <c r="I37" s="21"/>
      <c r="J37" s="22"/>
    </row>
    <row r="38" spans="1:10" ht="15.75" x14ac:dyDescent="0.2">
      <c r="A38" s="9"/>
      <c r="B38" s="69"/>
      <c r="C38" s="69"/>
      <c r="D38" s="70"/>
      <c r="E38" s="71"/>
      <c r="F38" s="20"/>
      <c r="G38" s="20"/>
      <c r="H38" s="37"/>
      <c r="I38" s="21"/>
      <c r="J38" s="22"/>
    </row>
    <row r="39" spans="1:10" ht="15.75" x14ac:dyDescent="0.2">
      <c r="A39" s="9"/>
      <c r="B39" s="69"/>
      <c r="C39" s="69"/>
      <c r="D39" s="70"/>
      <c r="E39" s="71"/>
      <c r="F39" s="20"/>
      <c r="G39" s="20"/>
      <c r="H39" s="37"/>
      <c r="I39" s="21"/>
      <c r="J39" s="22"/>
    </row>
    <row r="40" spans="1:10" ht="15.75" x14ac:dyDescent="0.2">
      <c r="A40" s="9"/>
      <c r="B40" s="69"/>
      <c r="C40" s="69"/>
      <c r="D40" s="70"/>
      <c r="E40" s="71"/>
      <c r="F40" s="20"/>
      <c r="G40" s="20"/>
      <c r="H40" s="37"/>
      <c r="I40" s="21"/>
      <c r="J40" s="22"/>
    </row>
    <row r="41" spans="1:10" ht="15.75" x14ac:dyDescent="0.2">
      <c r="A41" s="9"/>
      <c r="B41" s="69"/>
      <c r="C41" s="69"/>
      <c r="D41" s="70"/>
      <c r="E41" s="71"/>
      <c r="F41" s="20"/>
      <c r="G41" s="20"/>
      <c r="H41" s="37"/>
      <c r="I41" s="21"/>
      <c r="J41" s="22"/>
    </row>
    <row r="42" spans="1:10" ht="15.75" x14ac:dyDescent="0.2">
      <c r="A42" s="9"/>
      <c r="B42" s="23"/>
      <c r="C42" s="23"/>
      <c r="D42" s="70"/>
      <c r="E42" s="71"/>
      <c r="F42" s="20"/>
      <c r="G42" s="20"/>
      <c r="H42" s="37"/>
      <c r="I42" s="21"/>
      <c r="J42" s="22"/>
    </row>
    <row r="43" spans="1:10" ht="15.75" x14ac:dyDescent="0.2">
      <c r="A43" s="9"/>
      <c r="B43" s="23"/>
      <c r="C43" s="23"/>
      <c r="D43" s="70"/>
      <c r="E43" s="71"/>
      <c r="F43" s="20"/>
      <c r="G43" s="20"/>
      <c r="H43" s="37"/>
      <c r="I43" s="21"/>
      <c r="J43" s="22"/>
    </row>
    <row r="44" spans="1:10" ht="15.75" x14ac:dyDescent="0.2">
      <c r="A44" s="9"/>
      <c r="B44" s="23"/>
      <c r="C44" s="23"/>
      <c r="D44" s="70"/>
      <c r="E44" s="71"/>
      <c r="F44" s="20"/>
      <c r="G44" s="20"/>
      <c r="H44" s="37"/>
      <c r="I44" s="21"/>
      <c r="J44" s="22"/>
    </row>
    <row r="45" spans="1:10" ht="18.75" x14ac:dyDescent="0.2">
      <c r="A45" s="9"/>
      <c r="B45" s="119"/>
      <c r="C45" s="119"/>
      <c r="D45" s="119"/>
      <c r="E45" s="119"/>
      <c r="F45" s="119"/>
      <c r="G45" s="26"/>
      <c r="H45" s="27"/>
      <c r="I45" s="26"/>
      <c r="J45" s="28"/>
    </row>
  </sheetData>
  <mergeCells count="11">
    <mergeCell ref="C2:D2"/>
    <mergeCell ref="C3:D3"/>
    <mergeCell ref="C4:D4"/>
    <mergeCell ref="C5:D5"/>
    <mergeCell ref="B7:J7"/>
    <mergeCell ref="B8:C8"/>
    <mergeCell ref="B10:C10"/>
    <mergeCell ref="B11:C11"/>
    <mergeCell ref="B12:C12"/>
    <mergeCell ref="B9:C9"/>
    <mergeCell ref="B45:F45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8"/>
  <sheetViews>
    <sheetView workbookViewId="0">
      <selection activeCell="C20" sqref="C20"/>
    </sheetView>
  </sheetViews>
  <sheetFormatPr defaultRowHeight="12.75" x14ac:dyDescent="0.2"/>
  <cols>
    <col min="1" max="1" width="24.140625" customWidth="1"/>
    <col min="2" max="2" width="18.5703125" customWidth="1"/>
    <col min="3" max="3" width="19.140625" customWidth="1"/>
    <col min="4" max="4" width="18.140625" customWidth="1"/>
  </cols>
  <sheetData>
    <row r="3" spans="1:4" x14ac:dyDescent="0.2">
      <c r="A3" s="40" t="s">
        <v>29</v>
      </c>
      <c r="B3" s="40" t="s">
        <v>30</v>
      </c>
      <c r="C3" s="40" t="s">
        <v>31</v>
      </c>
      <c r="D3" s="40" t="s">
        <v>32</v>
      </c>
    </row>
    <row r="4" spans="1:4" ht="18.75" customHeight="1" x14ac:dyDescent="0.2">
      <c r="A4" s="43" t="s">
        <v>33</v>
      </c>
      <c r="B4" s="40">
        <v>800</v>
      </c>
      <c r="C4" s="42">
        <v>2.5</v>
      </c>
      <c r="D4" s="42">
        <f>B4*C4</f>
        <v>2000</v>
      </c>
    </row>
    <row r="5" spans="1:4" ht="23.25" customHeight="1" x14ac:dyDescent="0.2">
      <c r="A5" s="43" t="s">
        <v>34</v>
      </c>
      <c r="B5" s="40">
        <v>1</v>
      </c>
      <c r="C5" s="42">
        <v>100</v>
      </c>
      <c r="D5" s="42">
        <f>C5*4</f>
        <v>400</v>
      </c>
    </row>
    <row r="6" spans="1:4" ht="18" customHeight="1" x14ac:dyDescent="0.2">
      <c r="A6" s="43" t="s">
        <v>35</v>
      </c>
      <c r="B6" s="40">
        <v>1</v>
      </c>
      <c r="C6" s="42">
        <v>80</v>
      </c>
      <c r="D6" s="42">
        <f>B6*C6</f>
        <v>80</v>
      </c>
    </row>
    <row r="7" spans="1:4" ht="21" customHeight="1" x14ac:dyDescent="0.2">
      <c r="A7" s="43" t="s">
        <v>36</v>
      </c>
      <c r="B7" s="40">
        <v>1</v>
      </c>
      <c r="C7" s="42">
        <v>473</v>
      </c>
      <c r="D7" s="42">
        <f>B7*C7</f>
        <v>473</v>
      </c>
    </row>
    <row r="8" spans="1:4" ht="23.25" customHeight="1" x14ac:dyDescent="0.2">
      <c r="A8" s="41" t="s">
        <v>37</v>
      </c>
      <c r="B8" s="41">
        <f>SUM(B4:B7)</f>
        <v>803</v>
      </c>
      <c r="C8" s="44">
        <f>SUM(C4:C7)</f>
        <v>655.5</v>
      </c>
      <c r="D8" s="44">
        <f>SUM(D4:D7)</f>
        <v>2953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Novembro Azul - Cota Ouro</vt:lpstr>
      <vt:lpstr>Novembro Azul - Cota Prata</vt:lpstr>
      <vt:lpstr>Novembro Azul - Cota Bronze</vt:lpstr>
      <vt:lpstr>Custo de Produção 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2025-12-16T21:06:41Z</dcterms:modified>
  <cp:category/>
  <cp:contentStatus/>
</cp:coreProperties>
</file>